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<sst xmlns="http://schemas.openxmlformats.org/spreadsheetml/2006/main" count="390" uniqueCount="124">
  <si>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</si>
  <si>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</si>
  <si>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</si>
  <si>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</si>
  <si>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</si>
  <si>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</si>
  <si>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</si>
  <si>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</si>
  <si>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</si>
  <si>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</si>
  <si>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</si>
  <si>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</si>
  <si>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</si>
  <si>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</si>
  <si>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</si>
  <si>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</si>
  <si>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</si>
  <si>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</si>
  <si>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</si>
  <si>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</si>
  <si>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</si>
  <si>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</si>
  <si>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</si>
  <si>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</si>
  <si>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</si>
  <si>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</si>
  <si>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</si>
  <si>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</si>
  <si>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</si>
  <si>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</si>
  <si>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</si>
  <si>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</si>
  <si>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</si>
  <si>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</si>
  <si>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</si>
  <si>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</si>
  <si>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</si>
  <si>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</si>
  <si>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</si>
  <si>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</si>
  <si>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</si>
  <si>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</si>
  <si>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</si>
  <si>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</si>
  <si>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</si>
  <si>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</si>
  <si>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</si>
  <si>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</si>
  <si>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</si>
  <si>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</si>
  <si>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</si>
  <si>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</si>
  <si>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</si>
  <si>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</si>
  <si>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</si>
  <si>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</si>
  <si>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</si>
  <si>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</si>
  <si>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</si>
  <si>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</si>
  <si>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</si>
  <si>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</si>
  <si>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</si>
  <si>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</si>
  <si>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</si>
  <si>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</si>
  <si>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</si>
  <si>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</si>
  <si>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</si>
  <si>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</si>
  <si>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</si>
  <si>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</si>
  <si>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</si>
  <si>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</si>
  <si>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</si>
  <si>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</si>
  <si>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</si>
  <si>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</si>
  <si>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</si>
  <si>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</si>
  <si>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</si>
  <si>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</si>
  <si>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</si>
  <si>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</si>
  <si>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</si>
  <si>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</si>
  <si>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</si>
  <si>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</si>
  <si>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</si>
  <si>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</si>
  <si>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</si>
  <si>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</si>
  <si>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</si>
  <si>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</si>
  <si>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</si>
  <si>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</si>
  <si>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</si>
  <si>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</si>
  <si>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</si>
  <si>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</si>
  <si>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</si>
  <si>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</si>
  <si>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</si>
  <si>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</si>
  <si>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</si>
  <si>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</si>
  <si>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</si>
  <si>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</si>
  <si>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</si>
  <si>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</si>
  <si>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</si>
  <si>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</si>
  <si>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</si>
  <si>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</si>
  <si>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</si>
  <si>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</si>
  <si>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</si>
  <si>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</si>
  <si>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</si>
  <si>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r>
      <t xml:space="preserve">станом на 03.10.2017р.           </t>
    </r>
    <r>
      <rPr>
        <sz val="10"/>
        <rFont val="Arial Cyr"/>
        <family val="0"/>
      </rPr>
      <t xml:space="preserve">  ( тис.грн.)</t>
    </r>
  </si>
  <si>
    <t>план на січень-жовтень 2017р.</t>
  </si>
  <si>
    <t>станом на 04.10.2017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</si>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</sst>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65"/>
      <color indexed="8"/>
      <name val="Times New Roman"/>
      <family val="1"/>
    </font>
    <font>
      <sz val="6.2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5" fontId="2" fillId="0" borderId="11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7236"/>
        <c:crosses val="autoZero"/>
        <c:auto val="0"/>
        <c:lblOffset val="100"/>
        <c:tickLblSkip val="1"/>
        <c:noMultiLvlLbl val="0"/>
      </c:catAx>
      <c:valAx>
        <c:axId val="14172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140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0"/>
        <c:lblOffset val="100"/>
        <c:tickLblSkip val="1"/>
        <c:noMultiLvlLbl val="0"/>
      </c:catAx>
      <c:valAx>
        <c:axId val="402257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04.10.2017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03167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87262"/>
        <c:crosses val="autoZero"/>
        <c:auto val="0"/>
        <c:lblOffset val="100"/>
        <c:tickLblSkip val="1"/>
        <c:noMultiLvlLbl val="0"/>
      </c:catAx>
      <c:valAx>
        <c:axId val="476872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 val="autoZero"/>
        <c:auto val="0"/>
        <c:lblOffset val="100"/>
        <c:tickLblSkip val="1"/>
        <c:noMultiLvlLbl val="0"/>
      </c:catAx>
      <c:valAx>
        <c:axId val="374629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321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 val="autoZero"/>
        <c:auto val="0"/>
        <c:lblOffset val="100"/>
        <c:tickLblSkip val="1"/>
        <c:noMultiLvlLbl val="0"/>
      </c:catAx>
      <c:valAx>
        <c:axId val="146028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25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 val="autoZero"/>
        <c:auto val="0"/>
        <c:lblOffset val="100"/>
        <c:tickLblSkip val="1"/>
        <c:noMultiLvlLbl val="0"/>
      </c:catAx>
      <c:valAx>
        <c:axId val="419788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0"/>
        <c:lblOffset val="100"/>
        <c:tickLblSkip val="1"/>
        <c:noMultiLvlLbl val="0"/>
      </c:catAx>
      <c:valAx>
        <c:axId val="448457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 val="autoZero"/>
        <c:auto val="0"/>
        <c:lblOffset val="100"/>
        <c:tickLblSkip val="1"/>
        <c:noMultiLvlLbl val="0"/>
      </c:catAx>
      <c:valAx>
        <c:axId val="86284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 val="autoZero"/>
        <c:auto val="0"/>
        <c:lblOffset val="100"/>
        <c:tickLblSkip val="1"/>
        <c:noMultiLvlLbl val="0"/>
      </c:catAx>
      <c:valAx>
        <c:axId val="278117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 val="autoZero"/>
        <c:auto val="0"/>
        <c:lblOffset val="100"/>
        <c:tickLblSkip val="1"/>
        <c:noMultiLvlLbl val="0"/>
      </c:catAx>
      <c:valAx>
        <c:axId val="381608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1 015 359,2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- 96 949,0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- 99 412,1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30039400.60999995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405.26016999999996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118</v>
      </c>
      <c r="S1" s="144"/>
      <c r="T1" s="144"/>
      <c r="U1" s="144"/>
      <c r="V1" s="144"/>
      <c r="W1" s="145"/>
    </row>
    <row r="2" spans="1:23" ht="15" thickBot="1">
      <c r="A2" s="146" t="s">
        <v>121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119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43010</v>
      </c>
      <c r="B4" s="181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AVERAGE(N4:N5)</f>
        <v>12815.55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20.40000000000225</v>
      </c>
      <c r="N5" s="69">
        <v>21589.5</v>
      </c>
      <c r="O5" s="69">
        <v>20000</v>
      </c>
      <c r="P5" s="3">
        <f t="shared" si="2"/>
        <v>1.079475</v>
      </c>
      <c r="Q5" s="2">
        <v>12815.6</v>
      </c>
      <c r="R5" s="75">
        <v>0</v>
      </c>
      <c r="S5" s="69">
        <v>403</v>
      </c>
      <c r="T5" s="76">
        <v>0</v>
      </c>
      <c r="U5" s="136">
        <v>0</v>
      </c>
      <c r="V5" s="137"/>
      <c r="W5" s="74">
        <f aca="true" t="shared" si="3" ref="W5:W24">R5+S5+U5+T5+V5</f>
        <v>403</v>
      </c>
    </row>
    <row r="6" spans="1:23" ht="12.75">
      <c r="A6" s="10">
        <v>43012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3500</v>
      </c>
      <c r="P6" s="3">
        <f t="shared" si="2"/>
        <v>0</v>
      </c>
      <c r="Q6" s="2">
        <v>12815.6</v>
      </c>
      <c r="R6" s="77"/>
      <c r="S6" s="78"/>
      <c r="T6" s="79"/>
      <c r="U6" s="138"/>
      <c r="V6" s="139"/>
      <c r="W6" s="74">
        <f t="shared" si="3"/>
        <v>0</v>
      </c>
    </row>
    <row r="7" spans="1:23" ht="12.75">
      <c r="A7" s="10">
        <v>43013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6500</v>
      </c>
      <c r="P7" s="3">
        <f t="shared" si="2"/>
        <v>0</v>
      </c>
      <c r="Q7" s="2">
        <v>12815.6</v>
      </c>
      <c r="R7" s="77"/>
      <c r="S7" s="78"/>
      <c r="T7" s="79"/>
      <c r="U7" s="138"/>
      <c r="V7" s="139"/>
      <c r="W7" s="74">
        <f t="shared" si="3"/>
        <v>0</v>
      </c>
    </row>
    <row r="8" spans="1:23" ht="12.75">
      <c r="A8" s="10">
        <v>43014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7900</v>
      </c>
      <c r="P8" s="3">
        <f t="shared" si="2"/>
        <v>0</v>
      </c>
      <c r="Q8" s="2">
        <v>12815.6</v>
      </c>
      <c r="R8" s="77"/>
      <c r="S8" s="78"/>
      <c r="T8" s="76"/>
      <c r="U8" s="136"/>
      <c r="V8" s="137"/>
      <c r="W8" s="74">
        <f t="shared" si="3"/>
        <v>0</v>
      </c>
    </row>
    <row r="9" spans="1:23" ht="12.75">
      <c r="A9" s="10">
        <v>43017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12815.6</v>
      </c>
      <c r="R9" s="77"/>
      <c r="S9" s="78"/>
      <c r="T9" s="76"/>
      <c r="U9" s="136"/>
      <c r="V9" s="137"/>
      <c r="W9" s="74">
        <f t="shared" si="3"/>
        <v>0</v>
      </c>
    </row>
    <row r="10" spans="1:23" ht="12.75">
      <c r="A10" s="10">
        <v>43018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3300</v>
      </c>
      <c r="P10" s="3">
        <f t="shared" si="2"/>
        <v>0</v>
      </c>
      <c r="Q10" s="2">
        <v>12815.6</v>
      </c>
      <c r="R10" s="77"/>
      <c r="S10" s="78"/>
      <c r="T10" s="76"/>
      <c r="U10" s="136"/>
      <c r="V10" s="137"/>
      <c r="W10" s="74">
        <f>R10+S10+U10+T10+V10</f>
        <v>0</v>
      </c>
    </row>
    <row r="11" spans="1:23" ht="12.75">
      <c r="A11" s="10">
        <v>43019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12815.6</v>
      </c>
      <c r="R11" s="75"/>
      <c r="S11" s="69"/>
      <c r="T11" s="76"/>
      <c r="U11" s="136"/>
      <c r="V11" s="137"/>
      <c r="W11" s="74">
        <f t="shared" si="3"/>
        <v>0</v>
      </c>
    </row>
    <row r="12" spans="1:23" ht="12.75">
      <c r="A12" s="10">
        <v>43020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12815.6</v>
      </c>
      <c r="R12" s="75"/>
      <c r="S12" s="69"/>
      <c r="T12" s="76"/>
      <c r="U12" s="136"/>
      <c r="V12" s="137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12815.6</v>
      </c>
      <c r="R13" s="75"/>
      <c r="S13" s="69"/>
      <c r="T13" s="76"/>
      <c r="U13" s="136"/>
      <c r="V13" s="137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12815.6</v>
      </c>
      <c r="R14" s="75"/>
      <c r="S14" s="69"/>
      <c r="T14" s="80"/>
      <c r="U14" s="136"/>
      <c r="V14" s="137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12815.6</v>
      </c>
      <c r="R15" s="75"/>
      <c r="S15" s="69"/>
      <c r="T15" s="80"/>
      <c r="U15" s="136"/>
      <c r="V15" s="137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12815.6</v>
      </c>
      <c r="R16" s="75"/>
      <c r="S16" s="69"/>
      <c r="T16" s="80"/>
      <c r="U16" s="136"/>
      <c r="V16" s="137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5600</v>
      </c>
      <c r="P17" s="3">
        <f t="shared" si="2"/>
        <v>0</v>
      </c>
      <c r="Q17" s="2">
        <v>12815.6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7500</v>
      </c>
      <c r="P18" s="3">
        <f>N18/O18</f>
        <v>0</v>
      </c>
      <c r="Q18" s="2">
        <v>12815.6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12815.6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12815.6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12815.6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6200</v>
      </c>
      <c r="P22" s="3">
        <f>N22/O22</f>
        <v>0</v>
      </c>
      <c r="Q22" s="2">
        <v>12815.6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12400</v>
      </c>
      <c r="P23" s="3">
        <f>N23/O23</f>
        <v>0</v>
      </c>
      <c r="Q23" s="2">
        <v>12815.6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7580</v>
      </c>
      <c r="P24" s="3">
        <f t="shared" si="2"/>
        <v>0</v>
      </c>
      <c r="Q24" s="2">
        <v>12815.6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1571.3000000000002</v>
      </c>
      <c r="C25" s="92">
        <f t="shared" si="4"/>
        <v>19563.1</v>
      </c>
      <c r="D25" s="115">
        <f t="shared" si="4"/>
        <v>7.699999999999999</v>
      </c>
      <c r="E25" s="115">
        <f t="shared" si="4"/>
        <v>19555.399999999998</v>
      </c>
      <c r="F25" s="92">
        <f t="shared" si="4"/>
        <v>66.1</v>
      </c>
      <c r="G25" s="92">
        <f t="shared" si="4"/>
        <v>450.4</v>
      </c>
      <c r="H25" s="92">
        <f t="shared" si="4"/>
        <v>1162.4</v>
      </c>
      <c r="I25" s="92">
        <f t="shared" si="4"/>
        <v>187.9</v>
      </c>
      <c r="J25" s="92">
        <f t="shared" si="4"/>
        <v>23.9</v>
      </c>
      <c r="K25" s="92">
        <f t="shared" si="4"/>
        <v>534.9</v>
      </c>
      <c r="L25" s="92">
        <f t="shared" si="4"/>
        <v>2019</v>
      </c>
      <c r="M25" s="91">
        <f t="shared" si="4"/>
        <v>52.10000000000207</v>
      </c>
      <c r="N25" s="91">
        <f t="shared" si="4"/>
        <v>25631.1</v>
      </c>
      <c r="O25" s="91">
        <f>SUM(O4:O24)</f>
        <v>132580</v>
      </c>
      <c r="P25" s="93">
        <f>N25/O25</f>
        <v>0.1933255392970282</v>
      </c>
      <c r="Q25" s="2"/>
      <c r="R25" s="82">
        <f>SUM(R4:R24)</f>
        <v>0</v>
      </c>
      <c r="S25" s="82">
        <f>SUM(S4:S24)</f>
        <v>403</v>
      </c>
      <c r="T25" s="82">
        <f>SUM(T4:T24)</f>
        <v>0</v>
      </c>
      <c r="U25" s="125">
        <f>SUM(U4:U24)</f>
        <v>0</v>
      </c>
      <c r="V25" s="126"/>
      <c r="W25" s="82">
        <f>R25+S25+U25+T25+V25</f>
        <v>403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43012</v>
      </c>
      <c r="S30" s="132">
        <v>405.26016999999996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43012</v>
      </c>
      <c r="S40" s="131">
        <v>30039.40060999995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122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123</v>
      </c>
      <c r="P27" s="162"/>
    </row>
    <row r="28" spans="1:16" ht="30.75" customHeight="1">
      <c r="A28" s="175"/>
      <c r="B28" s="48" t="s">
        <v>120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30039.40060999995</v>
      </c>
      <c r="B29" s="49">
        <v>30030</v>
      </c>
      <c r="C29" s="49">
        <v>6228.46</v>
      </c>
      <c r="D29" s="49">
        <v>61000</v>
      </c>
      <c r="E29" s="49">
        <v>406.77</v>
      </c>
      <c r="F29" s="49">
        <v>31600</v>
      </c>
      <c r="G29" s="49">
        <v>11573.4</v>
      </c>
      <c r="H29" s="49">
        <v>10</v>
      </c>
      <c r="I29" s="49">
        <v>10</v>
      </c>
      <c r="J29" s="49"/>
      <c r="K29" s="49"/>
      <c r="L29" s="63">
        <f>H29+F29+D29+J29+B29</f>
        <v>122640</v>
      </c>
      <c r="M29" s="50">
        <f>C29+E29+G29+I29</f>
        <v>18218.629999999997</v>
      </c>
      <c r="N29" s="51">
        <f>M29-L29</f>
        <v>-104421.37</v>
      </c>
      <c r="O29" s="165">
        <f>вересень!S30</f>
        <v>405.26016999999996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553502.89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138251.6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160206.55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18704.98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89694.51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27076.479999999985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1015359.22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61000</v>
      </c>
      <c r="C59" s="9">
        <f>E29</f>
        <v>406.77</v>
      </c>
    </row>
    <row r="60" spans="1:3" ht="12.75">
      <c r="A60" s="83" t="s">
        <v>55</v>
      </c>
      <c r="B60" s="9">
        <f>F29</f>
        <v>31600</v>
      </c>
      <c r="C60" s="9">
        <f>G29</f>
        <v>11573.4</v>
      </c>
    </row>
    <row r="61" spans="1:3" ht="25.5">
      <c r="A61" s="83" t="s">
        <v>56</v>
      </c>
      <c r="B61" s="9">
        <f>H29</f>
        <v>10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 t="e">
        <f>#REF!/1000</f>
        <v>#REF!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6">
        <v>0</v>
      </c>
      <c r="V13" s="137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6">
        <v>0</v>
      </c>
      <c r="V15" s="137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6">
        <v>0</v>
      </c>
      <c r="V19" s="137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6">
        <v>0</v>
      </c>
      <c r="V20" s="137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6">
        <v>0</v>
      </c>
      <c r="V21" s="137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6">
        <v>0</v>
      </c>
      <c r="V24" s="137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5">
        <f>SUM(U4:U24)</f>
        <v>1</v>
      </c>
      <c r="V25" s="126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43009</v>
      </c>
      <c r="S30" s="132">
        <f>'[5]вересень'!$D$97</f>
        <v>405.26016999999996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43009</v>
      </c>
      <c r="S40" s="131">
        <f>'[3]залишки'!$K$6/1000</f>
        <v>30039.40060999995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2017-10-04T11:21:43Z</dcterms:modified>
  <cp:category/>
  <cp:version/>
  <cp:contentType/>
  <cp:contentStatus/>
</cp:coreProperties>
</file>